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Gold_Loans_02_04_2025\"/>
    </mc:Choice>
  </mc:AlternateContent>
  <xr:revisionPtr revIDLastSave="0" documentId="13_ncr:1_{8E57C85F-4B14-4551-8985-6CB5DE9C0E93}" xr6:coauthVersionLast="47" xr6:coauthVersionMax="47" xr10:uidLastSave="{00000000-0000-0000-0000-000000000000}"/>
  <bookViews>
    <workbookView xWindow="-120" yWindow="-120" windowWidth="20730" windowHeight="11040" xr2:uid="{71575BED-A250-4859-9E89-EF0DFC47F91F}"/>
  </bookViews>
  <sheets>
    <sheet name="APR for GOL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E53" i="1" s="1"/>
  <c r="E50" i="1"/>
  <c r="E49" i="1"/>
  <c r="E39" i="1"/>
  <c r="E38" i="1"/>
  <c r="E35" i="1"/>
  <c r="I30" i="1"/>
  <c r="E25" i="1"/>
  <c r="E24" i="1"/>
  <c r="I16" i="1" s="1"/>
  <c r="E21" i="1"/>
  <c r="E11" i="1"/>
  <c r="I5" i="1" s="1"/>
  <c r="E10" i="1"/>
  <c r="I4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Monika Koli</author>
  </authors>
  <commentList>
    <comment ref="E8" authorId="0" shapeId="0" xr:uid="{AEDC6E1E-0B8C-4B9B-8083-B7E3D1F8EEC0}">
      <text>
        <r>
          <rPr>
            <b/>
            <sz val="9"/>
            <color indexed="81"/>
            <rFont val="Tahoma"/>
            <family val="2"/>
          </rPr>
          <t xml:space="preserve">Processing Fees:
</t>
        </r>
        <r>
          <rPr>
            <sz val="9"/>
            <color indexed="81"/>
            <rFont val="Tahoma"/>
            <family val="2"/>
          </rPr>
          <t>Please enter Processing Fees applicable</t>
        </r>
        <r>
          <rPr>
            <b/>
            <sz val="9"/>
            <color indexed="81"/>
            <rFont val="Tahoma"/>
            <family val="2"/>
          </rPr>
          <t xml:space="preserve"> </t>
        </r>
      </text>
    </comment>
    <comment ref="E9" authorId="0" shapeId="0" xr:uid="{60CC2354-3B2C-4345-9D61-81B67DF3C178}">
      <text>
        <r>
          <rPr>
            <b/>
            <sz val="9"/>
            <color indexed="81"/>
            <rFont val="Tahoma"/>
            <family val="2"/>
          </rPr>
          <t xml:space="preserve">Other Charges </t>
        </r>
        <r>
          <rPr>
            <sz val="9"/>
            <color indexed="81"/>
            <rFont val="Tahoma"/>
            <family val="2"/>
          </rPr>
          <t xml:space="preserve">:Please enter Insurance charges and other Administration charges as applicable
</t>
        </r>
      </text>
    </comment>
    <comment ref="E19" authorId="0" shapeId="0" xr:uid="{DC9BF9B1-24AF-4B04-BE24-DF01CC3B7373}">
      <text>
        <r>
          <rPr>
            <b/>
            <sz val="9"/>
            <color indexed="81"/>
            <rFont val="Tahoma"/>
            <family val="2"/>
          </rPr>
          <t xml:space="preserve">Processing Fees :
</t>
        </r>
        <r>
          <rPr>
            <sz val="9"/>
            <color indexed="81"/>
            <rFont val="Tahoma"/>
            <family val="2"/>
          </rPr>
          <t>Please enter processing fees</t>
        </r>
        <r>
          <rPr>
            <b/>
            <sz val="9"/>
            <color indexed="81"/>
            <rFont val="Tahoma"/>
            <family val="2"/>
          </rPr>
          <t xml:space="preserve"> </t>
        </r>
        <r>
          <rPr>
            <sz val="9"/>
            <color indexed="81"/>
            <rFont val="Tahoma"/>
            <family val="2"/>
          </rPr>
          <t xml:space="preserve">
</t>
        </r>
      </text>
    </comment>
    <comment ref="E20" authorId="0" shapeId="0" xr:uid="{D2310A97-B30F-47F4-B4DA-6CF3D9959396}">
      <text>
        <r>
          <rPr>
            <b/>
            <sz val="9"/>
            <color indexed="81"/>
            <rFont val="Tahoma"/>
            <family val="2"/>
          </rPr>
          <t xml:space="preserve">Other Charges:
</t>
        </r>
        <r>
          <rPr>
            <sz val="9"/>
            <color indexed="81"/>
            <rFont val="Tahoma"/>
            <family val="2"/>
          </rPr>
          <t xml:space="preserve">Please enter Insurance or other administration charges for your Loan:
</t>
        </r>
      </text>
    </comment>
    <comment ref="E23" authorId="0" shapeId="0" xr:uid="{D22BA7BF-BF60-4A12-BD5C-4468E98F7F4A}">
      <text>
        <r>
          <rPr>
            <b/>
            <sz val="9"/>
            <color indexed="81"/>
            <rFont val="Tahoma"/>
            <family val="2"/>
          </rPr>
          <t xml:space="preserve">Moratorium Period ;
</t>
        </r>
        <r>
          <rPr>
            <sz val="9"/>
            <color indexed="81"/>
            <rFont val="Tahoma"/>
            <family val="2"/>
          </rPr>
          <t xml:space="preserve">Please enter Moratorium Period applicabl
</t>
        </r>
      </text>
    </comment>
    <comment ref="E33" authorId="0" shapeId="0" xr:uid="{C848C56D-79CE-46D6-9BD0-A8D8EC185C12}">
      <text>
        <r>
          <rPr>
            <b/>
            <sz val="9"/>
            <color indexed="81"/>
            <rFont val="Tahoma"/>
            <family val="2"/>
          </rPr>
          <t xml:space="preserve">Processing Fees :
</t>
        </r>
        <r>
          <rPr>
            <sz val="9"/>
            <color indexed="81"/>
            <rFont val="Tahoma"/>
            <family val="2"/>
          </rPr>
          <t>Please enter processing fees</t>
        </r>
        <r>
          <rPr>
            <b/>
            <sz val="9"/>
            <color indexed="81"/>
            <rFont val="Tahoma"/>
            <family val="2"/>
          </rPr>
          <t xml:space="preserve"> </t>
        </r>
        <r>
          <rPr>
            <sz val="9"/>
            <color indexed="81"/>
            <rFont val="Tahoma"/>
            <family val="2"/>
          </rPr>
          <t xml:space="preserve">
</t>
        </r>
      </text>
    </comment>
    <comment ref="E34" authorId="0" shapeId="0" xr:uid="{3DCDB193-103D-411A-84A3-1491A99F5092}">
      <text>
        <r>
          <rPr>
            <b/>
            <sz val="9"/>
            <color indexed="81"/>
            <rFont val="Tahoma"/>
            <family val="2"/>
          </rPr>
          <t xml:space="preserve">Other Charges:
</t>
        </r>
        <r>
          <rPr>
            <sz val="9"/>
            <color indexed="81"/>
            <rFont val="Tahoma"/>
            <family val="2"/>
          </rPr>
          <t xml:space="preserve">Please enter Insurance or other administration charges for your Loan:
</t>
        </r>
      </text>
    </comment>
    <comment ref="E37" authorId="0" shapeId="0" xr:uid="{B737206B-27EA-46FB-B3E4-DDDFBEE65862}">
      <text>
        <r>
          <rPr>
            <b/>
            <sz val="9"/>
            <color indexed="81"/>
            <rFont val="Tahoma"/>
            <family val="2"/>
          </rPr>
          <t xml:space="preserve">Moratorium Period ;
</t>
        </r>
        <r>
          <rPr>
            <sz val="9"/>
            <color indexed="81"/>
            <rFont val="Tahoma"/>
            <family val="2"/>
          </rPr>
          <t xml:space="preserve">Please enter Moratorium Period applicabl
</t>
        </r>
      </text>
    </comment>
    <comment ref="E47" authorId="0" shapeId="0" xr:uid="{38B6B17D-F2F0-4327-9598-8CBEB4CFF622}">
      <text>
        <r>
          <rPr>
            <b/>
            <sz val="9"/>
            <color indexed="81"/>
            <rFont val="Tahoma"/>
            <family val="2"/>
          </rPr>
          <t>Processing Fees:</t>
        </r>
        <r>
          <rPr>
            <sz val="9"/>
            <color indexed="81"/>
            <rFont val="Tahoma"/>
            <family val="2"/>
          </rPr>
          <t xml:space="preserve">
Please enter Processing Fees applicable </t>
        </r>
      </text>
    </comment>
    <comment ref="E48" authorId="0" shapeId="0" xr:uid="{30EA0D53-15ED-4D07-8FD9-CF7797E23CD6}">
      <text>
        <r>
          <rPr>
            <sz val="9"/>
            <color indexed="81"/>
            <rFont val="Tahoma"/>
          </rPr>
          <t xml:space="preserve">
</t>
        </r>
        <r>
          <rPr>
            <b/>
            <sz val="9"/>
            <color indexed="81"/>
            <rFont val="Tahoma"/>
            <family val="2"/>
          </rPr>
          <t xml:space="preserve">Other Charges :Please enter </t>
        </r>
        <r>
          <rPr>
            <sz val="9"/>
            <color indexed="81"/>
            <rFont val="Tahoma"/>
            <family val="2"/>
          </rPr>
          <t>Insurance charges and other Administration charges as applicable</t>
        </r>
      </text>
    </comment>
    <comment ref="E51" authorId="0" shapeId="0" xr:uid="{61D177D8-C94B-4418-87FD-A569332957A7}">
      <text>
        <r>
          <rPr>
            <b/>
            <sz val="9"/>
            <color indexed="81"/>
            <rFont val="Tahoma"/>
            <family val="2"/>
          </rPr>
          <t>Moratorium Period</t>
        </r>
        <r>
          <rPr>
            <sz val="9"/>
            <color indexed="81"/>
            <rFont val="Tahoma"/>
            <family val="2"/>
          </rPr>
          <t xml:space="preserve"> ;
Please enter Moratorium Period applicable 
</t>
        </r>
      </text>
    </comment>
  </commentList>
</comments>
</file>

<file path=xl/sharedStrings.xml><?xml version="1.0" encoding="utf-8"?>
<sst xmlns="http://schemas.openxmlformats.org/spreadsheetml/2006/main" count="61" uniqueCount="23">
  <si>
    <t>Input</t>
  </si>
  <si>
    <t>Output</t>
  </si>
  <si>
    <t xml:space="preserve">Repayment Type </t>
  </si>
  <si>
    <t>EMI</t>
  </si>
  <si>
    <t>Loan Amount (`)</t>
  </si>
  <si>
    <t>APR</t>
  </si>
  <si>
    <t>Tenor (Months)</t>
  </si>
  <si>
    <t>ROI(%)</t>
  </si>
  <si>
    <t>Processing Fee (`)</t>
  </si>
  <si>
    <t>Other charges (As applicable)</t>
  </si>
  <si>
    <t>Net Disbursed Amount</t>
  </si>
  <si>
    <t xml:space="preserve">EMI Amount </t>
  </si>
  <si>
    <t>Bullet - 12M</t>
  </si>
  <si>
    <t xml:space="preserve">Instalment to be paid during  Moratorium Period </t>
  </si>
  <si>
    <t>NA</t>
  </si>
  <si>
    <t>Moratorium Period (Months)</t>
  </si>
  <si>
    <t>EMI Tenure ( Post Moratorium Period in Months )</t>
  </si>
  <si>
    <t>EMI Amount  ( Instalment to be paid post Moratorium Period )</t>
  </si>
  <si>
    <t>Bullet - 6M</t>
  </si>
  <si>
    <t xml:space="preserve"> Monthly Interest </t>
  </si>
  <si>
    <t>Simple Interest ( Instalment to be paid during  Moratorium Period )</t>
  </si>
  <si>
    <t>Notes on how to use the Calculator.</t>
  </si>
  <si>
    <t>1. Annual Percentage Rate (APR) is the annual cost of credit to the borrower which includes interest rate and all other charges associated with the credit facility.
2. The APR calculator is provided for customer convenience to compare the annual cost of credit.
3. The APR calculator does not include charges like stamp duty, Prepayment charges, CERSAI charges or any contingent charges (e.g. Penal charges, Foreclosure charges, Charges for switching of loans from floating to fixed rate and vice versa).
4. To calculate APR, please provide input for Loan Amount in INR, Tenor in months, ROI (without %), processing fee and other associated charges of your loan.
5. Basis the above fields calculator will show the APR in output field.
6. The output values mentioned in the APR calculator are based on the input provided in the respective field, as indicated in the calculator. You are requested to use the calculator without making any changes to the calculator to achieve desired output. IDFC First Bank shall not be responsible for any output produced due to changes in the calculator or incorrect input feed.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</si>
</sst>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1">
    <font>
      <sz val="11"/>
      <color theme="1"/>
      <name val="Calibri"/>
      <family val="2"/>
      <scheme val="minor"/>
    </font>
    <font>
      <b/>
      <sz val="11"/>
      <color theme="0"/>
      <name val="Calibri"/>
      <family val="2"/>
      <scheme val="minor"/>
    </font>
    <font>
      <b/>
      <sz val="11"/>
      <color theme="1"/>
      <name val="Calibri"/>
      <family val="2"/>
      <scheme val="minor"/>
    </font>
    <font>
      <sz val="11"/>
      <color theme="1"/>
      <name val="Zurich BT"/>
    </font>
    <font>
      <b/>
      <sz val="11"/>
      <color theme="0"/>
      <name val="Zurich BT"/>
    </font>
    <font>
      <b/>
      <sz val="11"/>
      <color theme="1"/>
      <name val="Zurich BT"/>
    </font>
    <font>
      <sz val="11"/>
      <color theme="1"/>
      <name val="Verdana"/>
      <family val="2"/>
    </font>
    <font>
      <b/>
      <sz val="9"/>
      <color indexed="81"/>
      <name val="Tahoma"/>
      <family val="2"/>
    </font>
    <font>
      <sz val="9"/>
      <color indexed="81"/>
      <name val="Tahoma"/>
      <family val="2"/>
    </font>
    <font>
      <sz val="9"/>
      <color indexed="81"/>
      <name val="Tahoma"/>
    </font>
    <font>
      <sz val="11"/>
      <color theme="0"/>
      <name val="Zurich BT"/>
    </font>
  </fonts>
  <fills count="7">
    <fill>
      <patternFill patternType="none"/>
    </fill>
    <fill>
      <patternFill patternType="gray125"/>
    </fill>
    <fill>
      <patternFill patternType="solid">
        <fgColor rgb="FF002060"/>
        <bgColor indexed="27"/>
      </patternFill>
    </fill>
    <fill>
      <patternFill patternType="solid">
        <fgColor theme="0"/>
        <bgColor indexed="64"/>
      </patternFill>
    </fill>
    <fill>
      <patternFill patternType="solid">
        <fgColor theme="7"/>
        <bgColor indexed="27"/>
      </patternFill>
    </fill>
    <fill>
      <patternFill patternType="solid">
        <fgColor rgb="FFFFFFFF"/>
        <bgColor indexed="64"/>
      </patternFill>
    </fill>
    <fill>
      <patternFill patternType="solid">
        <fgColor rgb="FF00206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3">
    <xf numFmtId="0" fontId="0" fillId="0" borderId="0" xfId="0"/>
    <xf numFmtId="0" fontId="1" fillId="2" borderId="1" xfId="0" applyFont="1" applyFill="1" applyBorder="1" applyAlignment="1" applyProtection="1">
      <alignment horizontal="center" vertical="center"/>
      <protection hidden="1"/>
    </xf>
    <xf numFmtId="0" fontId="3" fillId="3" borderId="0" xfId="0" applyFont="1" applyFill="1" applyProtection="1">
      <protection hidden="1"/>
    </xf>
    <xf numFmtId="0" fontId="4" fillId="2" borderId="2"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2" fillId="4" borderId="1" xfId="0" applyFont="1" applyFill="1" applyBorder="1" applyAlignment="1" applyProtection="1">
      <alignment horizontal="center" vertical="center"/>
      <protection hidden="1"/>
    </xf>
    <xf numFmtId="0" fontId="4" fillId="2" borderId="4" xfId="0" applyFon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3" borderId="1" xfId="0" applyFill="1" applyBorder="1" applyAlignment="1" applyProtection="1">
      <alignment horizontal="center"/>
      <protection hidden="1"/>
    </xf>
    <xf numFmtId="0" fontId="5" fillId="0" borderId="1" xfId="0" applyFont="1" applyBorder="1" applyProtection="1">
      <protection hidden="1"/>
    </xf>
    <xf numFmtId="10" fontId="0" fillId="0" borderId="1" xfId="0" applyNumberFormat="1" applyBorder="1"/>
    <xf numFmtId="10" fontId="0" fillId="3" borderId="1" xfId="0" applyNumberFormat="1" applyFill="1" applyBorder="1" applyAlignment="1" applyProtection="1">
      <alignment horizontal="center"/>
      <protection hidden="1"/>
    </xf>
    <xf numFmtId="0" fontId="6" fillId="0" borderId="1" xfId="0" applyFont="1" applyBorder="1" applyAlignment="1">
      <alignment horizontal="center" vertical="top"/>
    </xf>
    <xf numFmtId="0" fontId="6" fillId="5" borderId="1" xfId="0" applyFont="1" applyFill="1" applyBorder="1" applyAlignment="1">
      <alignment horizontal="center" vertical="top" wrapText="1"/>
    </xf>
    <xf numFmtId="0" fontId="0" fillId="3" borderId="1" xfId="0" applyFill="1" applyBorder="1" applyAlignment="1" applyProtection="1">
      <alignment horizontal="center" wrapText="1"/>
      <protection hidden="1"/>
    </xf>
    <xf numFmtId="2" fontId="0" fillId="0" borderId="1" xfId="0" applyNumberFormat="1" applyBorder="1" applyAlignment="1">
      <alignment horizontal="center"/>
    </xf>
    <xf numFmtId="0" fontId="0" fillId="3" borderId="1" xfId="0" applyFill="1" applyBorder="1" applyAlignment="1" applyProtection="1">
      <alignment horizontal="center" vertical="center" wrapText="1"/>
      <protection hidden="1"/>
    </xf>
    <xf numFmtId="164" fontId="0" fillId="3" borderId="1" xfId="0" applyNumberFormat="1" applyFill="1" applyBorder="1" applyAlignment="1" applyProtection="1">
      <alignment horizontal="center"/>
      <protection hidden="1"/>
    </xf>
    <xf numFmtId="0" fontId="0" fillId="0" borderId="1" xfId="0" applyBorder="1" applyAlignment="1">
      <alignment horizontal="center" vertical="top"/>
    </xf>
    <xf numFmtId="0" fontId="0" fillId="5" borderId="1" xfId="0" applyFill="1" applyBorder="1" applyAlignment="1">
      <alignment horizontal="center" vertical="top" wrapText="1"/>
    </xf>
    <xf numFmtId="2" fontId="0" fillId="3" borderId="1" xfId="0" applyNumberFormat="1" applyFill="1" applyBorder="1" applyAlignment="1" applyProtection="1">
      <alignment horizontal="center"/>
      <protection hidden="1"/>
    </xf>
    <xf numFmtId="0" fontId="10" fillId="6" borderId="5" xfId="0" applyFont="1" applyFill="1" applyBorder="1" applyProtection="1">
      <protection hidden="1"/>
    </xf>
    <xf numFmtId="0" fontId="10" fillId="6" borderId="6" xfId="0" applyFont="1" applyFill="1" applyBorder="1" applyProtection="1">
      <protection hidden="1"/>
    </xf>
    <xf numFmtId="0" fontId="10" fillId="6" borderId="7" xfId="0" applyFont="1" applyFill="1" applyBorder="1" applyProtection="1">
      <protection hidden="1"/>
    </xf>
    <xf numFmtId="0" fontId="3" fillId="0" borderId="8" xfId="0" applyFont="1" applyBorder="1" applyAlignment="1" applyProtection="1">
      <alignment horizontal="left" vertical="top" wrapText="1"/>
      <protection hidden="1"/>
    </xf>
    <xf numFmtId="0" fontId="3" fillId="0" borderId="9" xfId="0" applyFont="1" applyBorder="1" applyAlignment="1" applyProtection="1">
      <alignment horizontal="left" vertical="top" wrapText="1"/>
      <protection hidden="1"/>
    </xf>
    <xf numFmtId="0" fontId="3" fillId="0" borderId="10" xfId="0" applyFont="1" applyBorder="1" applyAlignment="1" applyProtection="1">
      <alignment horizontal="left" vertical="top" wrapText="1"/>
      <protection hidden="1"/>
    </xf>
    <xf numFmtId="0" fontId="3" fillId="0" borderId="11"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3" fillId="0" borderId="12" xfId="0" applyFont="1" applyBorder="1" applyAlignment="1" applyProtection="1">
      <alignment horizontal="left" vertical="top" wrapText="1"/>
      <protection hidden="1"/>
    </xf>
    <xf numFmtId="0" fontId="3" fillId="0" borderId="13" xfId="0" applyFont="1" applyBorder="1" applyAlignment="1" applyProtection="1">
      <alignment horizontal="left" vertical="top" wrapText="1"/>
      <protection hidden="1"/>
    </xf>
    <xf numFmtId="0" fontId="3" fillId="0" borderId="14" xfId="0" applyFont="1" applyBorder="1" applyAlignment="1" applyProtection="1">
      <alignment horizontal="left" vertical="top" wrapText="1"/>
      <protection hidden="1"/>
    </xf>
    <xf numFmtId="0" fontId="3" fillId="0" borderId="15" xfId="0" applyFont="1" applyBorder="1" applyAlignment="1" applyProtection="1">
      <alignment horizontal="left"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219075</xdr:colOff>
      <xdr:row>4</xdr:row>
      <xdr:rowOff>0</xdr:rowOff>
    </xdr:from>
    <xdr:to>
      <xdr:col>6</xdr:col>
      <xdr:colOff>238125</xdr:colOff>
      <xdr:row>4</xdr:row>
      <xdr:rowOff>171450</xdr:rowOff>
    </xdr:to>
    <xdr:sp macro="" textlink="">
      <xdr:nvSpPr>
        <xdr:cNvPr id="2" name="Drawing 1">
          <a:extLst>
            <a:ext uri="{FF2B5EF4-FFF2-40B4-BE49-F238E27FC236}">
              <a16:creationId xmlns:a16="http://schemas.microsoft.com/office/drawing/2014/main" id="{6AEC14FA-6ABB-42B3-AF24-4AD5D7F70F25}"/>
            </a:ext>
          </a:extLst>
        </xdr:cNvPr>
        <xdr:cNvSpPr>
          <a:spLocks noChangeArrowheads="1"/>
        </xdr:cNvSpPr>
      </xdr:nvSpPr>
      <xdr:spPr bwMode="auto">
        <a:xfrm>
          <a:off x="6696075" y="771525"/>
          <a:ext cx="628650" cy="171450"/>
        </a:xfrm>
        <a:custGeom>
          <a:avLst/>
          <a:gdLst>
            <a:gd name="T0" fmla="*/ 2147483646 w 16384"/>
            <a:gd name="T1" fmla="*/ 0 h 16384"/>
            <a:gd name="T2" fmla="*/ 2147483646 w 16384"/>
            <a:gd name="T3" fmla="*/ 2147483646 h 16384"/>
            <a:gd name="T4" fmla="*/ 0 w 16384"/>
            <a:gd name="T5" fmla="*/ 2147483646 h 16384"/>
            <a:gd name="T6" fmla="*/ 0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2288" y="0"/>
              </a:moveTo>
              <a:lnTo>
                <a:pt x="12288" y="4096"/>
              </a:lnTo>
              <a:lnTo>
                <a:pt x="0" y="4096"/>
              </a:lnTo>
              <a:lnTo>
                <a:pt x="0" y="12288"/>
              </a:lnTo>
              <a:lnTo>
                <a:pt x="12288" y="12288"/>
              </a:lnTo>
              <a:lnTo>
                <a:pt x="12288" y="16384"/>
              </a:lnTo>
              <a:lnTo>
                <a:pt x="16384" y="8192"/>
              </a:lnTo>
              <a:lnTo>
                <a:pt x="12288" y="0"/>
              </a:lnTo>
              <a:close/>
            </a:path>
          </a:pathLst>
        </a:custGeom>
        <a:solidFill>
          <a:srgbClr val="E3E3E3"/>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219075</xdr:colOff>
      <xdr:row>15</xdr:row>
      <xdr:rowOff>0</xdr:rowOff>
    </xdr:from>
    <xdr:to>
      <xdr:col>6</xdr:col>
      <xdr:colOff>238125</xdr:colOff>
      <xdr:row>15</xdr:row>
      <xdr:rowOff>171450</xdr:rowOff>
    </xdr:to>
    <xdr:sp macro="" textlink="">
      <xdr:nvSpPr>
        <xdr:cNvPr id="3" name="Drawing 1">
          <a:extLst>
            <a:ext uri="{FF2B5EF4-FFF2-40B4-BE49-F238E27FC236}">
              <a16:creationId xmlns:a16="http://schemas.microsoft.com/office/drawing/2014/main" id="{1EB124A4-952F-4334-BDF3-80D98B036F5D}"/>
            </a:ext>
          </a:extLst>
        </xdr:cNvPr>
        <xdr:cNvSpPr>
          <a:spLocks noChangeArrowheads="1"/>
        </xdr:cNvSpPr>
      </xdr:nvSpPr>
      <xdr:spPr bwMode="auto">
        <a:xfrm>
          <a:off x="6696075" y="2876550"/>
          <a:ext cx="628650" cy="171450"/>
        </a:xfrm>
        <a:custGeom>
          <a:avLst/>
          <a:gdLst>
            <a:gd name="T0" fmla="*/ 2147483646 w 16384"/>
            <a:gd name="T1" fmla="*/ 0 h 16384"/>
            <a:gd name="T2" fmla="*/ 2147483646 w 16384"/>
            <a:gd name="T3" fmla="*/ 2147483646 h 16384"/>
            <a:gd name="T4" fmla="*/ 0 w 16384"/>
            <a:gd name="T5" fmla="*/ 2147483646 h 16384"/>
            <a:gd name="T6" fmla="*/ 0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2288" y="0"/>
              </a:moveTo>
              <a:lnTo>
                <a:pt x="12288" y="4096"/>
              </a:lnTo>
              <a:lnTo>
                <a:pt x="0" y="4096"/>
              </a:lnTo>
              <a:lnTo>
                <a:pt x="0" y="12288"/>
              </a:lnTo>
              <a:lnTo>
                <a:pt x="12288" y="12288"/>
              </a:lnTo>
              <a:lnTo>
                <a:pt x="12288" y="16384"/>
              </a:lnTo>
              <a:lnTo>
                <a:pt x="16384" y="8192"/>
              </a:lnTo>
              <a:lnTo>
                <a:pt x="12288" y="0"/>
              </a:lnTo>
              <a:close/>
            </a:path>
          </a:pathLst>
        </a:custGeom>
        <a:solidFill>
          <a:srgbClr val="E3E3E3"/>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219075</xdr:colOff>
      <xdr:row>29</xdr:row>
      <xdr:rowOff>0</xdr:rowOff>
    </xdr:from>
    <xdr:to>
      <xdr:col>6</xdr:col>
      <xdr:colOff>238125</xdr:colOff>
      <xdr:row>29</xdr:row>
      <xdr:rowOff>171450</xdr:rowOff>
    </xdr:to>
    <xdr:sp macro="" textlink="">
      <xdr:nvSpPr>
        <xdr:cNvPr id="4" name="Drawing 1">
          <a:extLst>
            <a:ext uri="{FF2B5EF4-FFF2-40B4-BE49-F238E27FC236}">
              <a16:creationId xmlns:a16="http://schemas.microsoft.com/office/drawing/2014/main" id="{B690E3C0-CDFC-418F-A990-3B01B08302DE}"/>
            </a:ext>
          </a:extLst>
        </xdr:cNvPr>
        <xdr:cNvSpPr>
          <a:spLocks noChangeArrowheads="1"/>
        </xdr:cNvSpPr>
      </xdr:nvSpPr>
      <xdr:spPr bwMode="auto">
        <a:xfrm>
          <a:off x="6696075" y="6124575"/>
          <a:ext cx="628650" cy="171450"/>
        </a:xfrm>
        <a:custGeom>
          <a:avLst/>
          <a:gdLst>
            <a:gd name="T0" fmla="*/ 2147483646 w 16384"/>
            <a:gd name="T1" fmla="*/ 0 h 16384"/>
            <a:gd name="T2" fmla="*/ 2147483646 w 16384"/>
            <a:gd name="T3" fmla="*/ 2147483646 h 16384"/>
            <a:gd name="T4" fmla="*/ 0 w 16384"/>
            <a:gd name="T5" fmla="*/ 2147483646 h 16384"/>
            <a:gd name="T6" fmla="*/ 0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2288" y="0"/>
              </a:moveTo>
              <a:lnTo>
                <a:pt x="12288" y="4096"/>
              </a:lnTo>
              <a:lnTo>
                <a:pt x="0" y="4096"/>
              </a:lnTo>
              <a:lnTo>
                <a:pt x="0" y="12288"/>
              </a:lnTo>
              <a:lnTo>
                <a:pt x="12288" y="12288"/>
              </a:lnTo>
              <a:lnTo>
                <a:pt x="12288" y="16384"/>
              </a:lnTo>
              <a:lnTo>
                <a:pt x="16384" y="8192"/>
              </a:lnTo>
              <a:lnTo>
                <a:pt x="12288" y="0"/>
              </a:lnTo>
              <a:close/>
            </a:path>
          </a:pathLst>
        </a:custGeom>
        <a:solidFill>
          <a:srgbClr val="E3E3E3"/>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219075</xdr:colOff>
      <xdr:row>43</xdr:row>
      <xdr:rowOff>0</xdr:rowOff>
    </xdr:from>
    <xdr:to>
      <xdr:col>6</xdr:col>
      <xdr:colOff>238125</xdr:colOff>
      <xdr:row>43</xdr:row>
      <xdr:rowOff>171450</xdr:rowOff>
    </xdr:to>
    <xdr:sp macro="" textlink="">
      <xdr:nvSpPr>
        <xdr:cNvPr id="5" name="Drawing 1">
          <a:extLst>
            <a:ext uri="{FF2B5EF4-FFF2-40B4-BE49-F238E27FC236}">
              <a16:creationId xmlns:a16="http://schemas.microsoft.com/office/drawing/2014/main" id="{D310A3A5-B0F3-4341-9DEE-14A30158531B}"/>
            </a:ext>
          </a:extLst>
        </xdr:cNvPr>
        <xdr:cNvSpPr>
          <a:spLocks noChangeArrowheads="1"/>
        </xdr:cNvSpPr>
      </xdr:nvSpPr>
      <xdr:spPr bwMode="auto">
        <a:xfrm>
          <a:off x="6696075" y="8991600"/>
          <a:ext cx="628650" cy="171450"/>
        </a:xfrm>
        <a:custGeom>
          <a:avLst/>
          <a:gdLst>
            <a:gd name="T0" fmla="*/ 2147483646 w 16384"/>
            <a:gd name="T1" fmla="*/ 0 h 16384"/>
            <a:gd name="T2" fmla="*/ 2147483646 w 16384"/>
            <a:gd name="T3" fmla="*/ 2147483646 h 16384"/>
            <a:gd name="T4" fmla="*/ 0 w 16384"/>
            <a:gd name="T5" fmla="*/ 2147483646 h 16384"/>
            <a:gd name="T6" fmla="*/ 0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2288" y="0"/>
              </a:moveTo>
              <a:lnTo>
                <a:pt x="12288" y="4096"/>
              </a:lnTo>
              <a:lnTo>
                <a:pt x="0" y="4096"/>
              </a:lnTo>
              <a:lnTo>
                <a:pt x="0" y="12288"/>
              </a:lnTo>
              <a:lnTo>
                <a:pt x="12288" y="12288"/>
              </a:lnTo>
              <a:lnTo>
                <a:pt x="12288" y="16384"/>
              </a:lnTo>
              <a:lnTo>
                <a:pt x="16384" y="8192"/>
              </a:lnTo>
              <a:lnTo>
                <a:pt x="12288" y="0"/>
              </a:lnTo>
              <a:close/>
            </a:path>
          </a:pathLst>
        </a:custGeom>
        <a:solidFill>
          <a:srgbClr val="E3E3E3"/>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5CABF-50C5-40D5-B1B6-7F910042BC9D}">
  <dimension ref="D2:I66"/>
  <sheetViews>
    <sheetView tabSelected="1" topLeftCell="A53" workbookViewId="0">
      <selection activeCell="D56" sqref="D56"/>
    </sheetView>
  </sheetViews>
  <sheetFormatPr defaultRowHeight="15"/>
  <cols>
    <col min="4" max="4" width="45.28515625" bestFit="1" customWidth="1"/>
    <col min="5" max="5" width="24.42578125" bestFit="1" customWidth="1"/>
    <col min="8" max="8" width="5.28515625" bestFit="1" customWidth="1"/>
    <col min="9" max="9" width="8.42578125" bestFit="1" customWidth="1"/>
  </cols>
  <sheetData>
    <row r="2" spans="4:9" ht="15.75" thickBot="1"/>
    <row r="3" spans="4:9">
      <c r="D3" s="1" t="s">
        <v>0</v>
      </c>
      <c r="E3" s="1"/>
      <c r="F3" s="2"/>
      <c r="G3" s="2"/>
      <c r="H3" s="3" t="s">
        <v>1</v>
      </c>
      <c r="I3" s="4"/>
    </row>
    <row r="4" spans="4:9">
      <c r="D4" s="5" t="s">
        <v>2</v>
      </c>
      <c r="E4" s="5" t="s">
        <v>3</v>
      </c>
      <c r="F4" s="2"/>
      <c r="G4" s="2"/>
      <c r="H4" s="6"/>
      <c r="I4" s="6"/>
    </row>
    <row r="5" spans="4:9">
      <c r="D5" s="7" t="s">
        <v>4</v>
      </c>
      <c r="E5" s="8">
        <v>681258</v>
      </c>
      <c r="F5" s="2"/>
      <c r="G5" s="2"/>
      <c r="H5" s="9" t="s">
        <v>5</v>
      </c>
      <c r="I5" s="10">
        <f>IRR(_xlfn.VSTACK(E10,_xlfn.SEQUENCE(E6,1,-E11,0)))*12</f>
        <v>0.1164494041774029</v>
      </c>
    </row>
    <row r="6" spans="4:9">
      <c r="D6" s="7" t="s">
        <v>6</v>
      </c>
      <c r="E6" s="8">
        <v>36</v>
      </c>
      <c r="F6" s="2"/>
      <c r="G6" s="2"/>
      <c r="H6" s="2"/>
    </row>
    <row r="7" spans="4:9">
      <c r="D7" s="7" t="s">
        <v>7</v>
      </c>
      <c r="E7" s="11">
        <v>0.115</v>
      </c>
      <c r="F7" s="2"/>
      <c r="G7" s="2"/>
      <c r="H7" s="2"/>
    </row>
    <row r="8" spans="4:9">
      <c r="D8" s="7" t="s">
        <v>8</v>
      </c>
      <c r="E8" s="12">
        <v>1022</v>
      </c>
      <c r="F8" s="2"/>
      <c r="G8" s="2"/>
      <c r="H8" s="2"/>
    </row>
    <row r="9" spans="4:9">
      <c r="D9" s="8" t="s">
        <v>9</v>
      </c>
      <c r="E9" s="13">
        <v>400</v>
      </c>
      <c r="F9" s="2"/>
      <c r="G9" s="2"/>
      <c r="H9" s="2"/>
    </row>
    <row r="10" spans="4:9">
      <c r="D10" s="8" t="s">
        <v>10</v>
      </c>
      <c r="E10" s="8">
        <f>E5-E8-E9</f>
        <v>679836</v>
      </c>
      <c r="F10" s="2"/>
      <c r="G10" s="2"/>
      <c r="H10" s="2"/>
    </row>
    <row r="11" spans="4:9">
      <c r="D11" s="14" t="s">
        <v>11</v>
      </c>
      <c r="E11" s="15">
        <f>PMT(E7/12,E6,-E5)</f>
        <v>22465.168190413555</v>
      </c>
      <c r="F11" s="2"/>
      <c r="G11" s="2"/>
      <c r="H11" s="2"/>
      <c r="I11" s="2"/>
    </row>
    <row r="13" spans="4:9" ht="15.75" thickBot="1"/>
    <row r="14" spans="4:9">
      <c r="D14" s="1" t="s">
        <v>0</v>
      </c>
      <c r="E14" s="1"/>
      <c r="F14" s="2"/>
      <c r="G14" s="2"/>
      <c r="H14" s="3" t="s">
        <v>1</v>
      </c>
      <c r="I14" s="4"/>
    </row>
    <row r="15" spans="4:9">
      <c r="D15" s="5" t="s">
        <v>2</v>
      </c>
      <c r="E15" s="5" t="s">
        <v>12</v>
      </c>
      <c r="F15" s="2"/>
      <c r="G15" s="2"/>
      <c r="H15" s="6"/>
      <c r="I15" s="6"/>
    </row>
    <row r="16" spans="4:9">
      <c r="D16" s="7" t="s">
        <v>4</v>
      </c>
      <c r="E16" s="8">
        <v>122476</v>
      </c>
      <c r="F16" s="2"/>
      <c r="G16" s="2"/>
      <c r="H16" s="9" t="s">
        <v>5</v>
      </c>
      <c r="I16" s="10">
        <f>IRR(_xlfn.VSTACK(E21,_xlfn.SEQUENCE(E24,1,-E25,0)))</f>
        <v>0.17229959320411581</v>
      </c>
    </row>
    <row r="17" spans="4:9">
      <c r="D17" s="7" t="s">
        <v>6</v>
      </c>
      <c r="E17" s="8">
        <v>12</v>
      </c>
      <c r="F17" s="2"/>
      <c r="G17" s="2"/>
      <c r="H17" s="2"/>
    </row>
    <row r="18" spans="4:9">
      <c r="D18" s="7" t="s">
        <v>7</v>
      </c>
      <c r="E18" s="11">
        <v>0.16</v>
      </c>
      <c r="F18" s="2"/>
      <c r="G18" s="2"/>
      <c r="H18" s="2"/>
    </row>
    <row r="19" spans="4:9">
      <c r="D19" s="7" t="s">
        <v>8</v>
      </c>
      <c r="E19" s="12">
        <v>735</v>
      </c>
      <c r="F19" s="2"/>
      <c r="G19" s="2"/>
      <c r="H19" s="2"/>
    </row>
    <row r="20" spans="4:9">
      <c r="D20" s="8" t="s">
        <v>9</v>
      </c>
      <c r="E20" s="13">
        <v>550</v>
      </c>
      <c r="F20" s="2"/>
      <c r="G20" s="2"/>
      <c r="H20" s="2"/>
    </row>
    <row r="21" spans="4:9">
      <c r="D21" s="8" t="s">
        <v>10</v>
      </c>
      <c r="E21" s="8">
        <f>E16-E19-E20</f>
        <v>121191</v>
      </c>
      <c r="F21" s="2"/>
      <c r="G21" s="2"/>
      <c r="H21" s="2"/>
    </row>
    <row r="22" spans="4:9">
      <c r="D22" s="16" t="s">
        <v>13</v>
      </c>
      <c r="E22" s="17" t="s">
        <v>14</v>
      </c>
      <c r="F22" s="2"/>
      <c r="G22" s="2"/>
      <c r="H22" s="2"/>
    </row>
    <row r="23" spans="4:9">
      <c r="D23" s="8" t="s">
        <v>15</v>
      </c>
      <c r="E23" s="8">
        <v>11</v>
      </c>
      <c r="F23" s="2"/>
      <c r="G23" s="2"/>
      <c r="H23" s="2"/>
      <c r="I23" s="2"/>
    </row>
    <row r="24" spans="4:9">
      <c r="D24" s="8" t="s">
        <v>16</v>
      </c>
      <c r="E24" s="8">
        <f>E17-E23</f>
        <v>1</v>
      </c>
      <c r="F24" s="2"/>
      <c r="G24" s="2"/>
      <c r="H24" s="2"/>
      <c r="I24" s="2"/>
    </row>
    <row r="25" spans="4:9" ht="30">
      <c r="D25" s="14" t="s">
        <v>17</v>
      </c>
      <c r="E25" s="15">
        <f>E16*(1+E18)</f>
        <v>142072.16</v>
      </c>
      <c r="F25" s="2"/>
      <c r="G25" s="2"/>
      <c r="H25" s="2"/>
      <c r="I25" s="2"/>
    </row>
    <row r="27" spans="4:9" ht="15.75" thickBot="1"/>
    <row r="28" spans="4:9">
      <c r="D28" s="1" t="s">
        <v>0</v>
      </c>
      <c r="E28" s="1"/>
      <c r="F28" s="2"/>
      <c r="G28" s="2"/>
      <c r="H28" s="3" t="s">
        <v>1</v>
      </c>
      <c r="I28" s="4"/>
    </row>
    <row r="29" spans="4:9">
      <c r="D29" s="5" t="s">
        <v>2</v>
      </c>
      <c r="E29" s="5" t="s">
        <v>18</v>
      </c>
      <c r="F29" s="2"/>
      <c r="G29" s="2"/>
      <c r="H29" s="6"/>
      <c r="I29" s="6"/>
    </row>
    <row r="30" spans="4:9">
      <c r="D30" s="7" t="s">
        <v>4</v>
      </c>
      <c r="E30" s="8">
        <v>439521</v>
      </c>
      <c r="F30" s="2"/>
      <c r="G30" s="2"/>
      <c r="H30" s="9" t="s">
        <v>5</v>
      </c>
      <c r="I30" s="10">
        <f>IRR(_xlfn.VSTACK(E35,_xlfn.SEQUENCE(E38,1,-E39,0)))*2</f>
        <v>0.12281952354636427</v>
      </c>
    </row>
    <row r="31" spans="4:9">
      <c r="D31" s="7" t="s">
        <v>6</v>
      </c>
      <c r="E31" s="8">
        <v>6</v>
      </c>
      <c r="F31" s="2"/>
      <c r="G31" s="2"/>
      <c r="H31" s="2"/>
    </row>
    <row r="32" spans="4:9">
      <c r="D32" s="7" t="s">
        <v>7</v>
      </c>
      <c r="E32" s="11">
        <v>0.115</v>
      </c>
      <c r="F32" s="2"/>
      <c r="G32" s="2"/>
      <c r="H32" s="2"/>
    </row>
    <row r="33" spans="4:9">
      <c r="D33" s="7" t="s">
        <v>8</v>
      </c>
      <c r="E33" s="12">
        <v>1319</v>
      </c>
      <c r="F33" s="2"/>
      <c r="G33" s="2"/>
      <c r="H33" s="2"/>
    </row>
    <row r="34" spans="4:9">
      <c r="D34" s="8" t="s">
        <v>9</v>
      </c>
      <c r="E34" s="13">
        <v>300</v>
      </c>
      <c r="F34" s="2"/>
      <c r="G34" s="2"/>
      <c r="H34" s="2"/>
    </row>
    <row r="35" spans="4:9">
      <c r="D35" s="8" t="s">
        <v>10</v>
      </c>
      <c r="E35" s="8">
        <f>E30-E33-E34</f>
        <v>437902</v>
      </c>
      <c r="F35" s="2"/>
      <c r="G35" s="2"/>
      <c r="H35" s="2"/>
    </row>
    <row r="36" spans="4:9">
      <c r="D36" s="16" t="s">
        <v>13</v>
      </c>
      <c r="E36" s="17" t="s">
        <v>14</v>
      </c>
      <c r="F36" s="2"/>
      <c r="G36" s="2"/>
      <c r="H36" s="2"/>
    </row>
    <row r="37" spans="4:9">
      <c r="D37" s="8" t="s">
        <v>15</v>
      </c>
      <c r="E37" s="8">
        <v>5</v>
      </c>
      <c r="F37" s="2"/>
      <c r="G37" s="2"/>
      <c r="H37" s="2"/>
      <c r="I37" s="2"/>
    </row>
    <row r="38" spans="4:9">
      <c r="D38" s="8" t="s">
        <v>16</v>
      </c>
      <c r="E38" s="8">
        <f>E31-E37</f>
        <v>1</v>
      </c>
      <c r="F38" s="2"/>
      <c r="G38" s="2"/>
      <c r="H38" s="2"/>
      <c r="I38" s="2"/>
    </row>
    <row r="39" spans="4:9" ht="30">
      <c r="D39" s="14" t="s">
        <v>17</v>
      </c>
      <c r="E39" s="15">
        <f>E30*(1+E32/2)</f>
        <v>464793.45750000002</v>
      </c>
      <c r="F39" s="2"/>
      <c r="G39" s="2"/>
      <c r="H39" s="2"/>
      <c r="I39" s="2"/>
    </row>
    <row r="41" spans="4:9" ht="15.75" thickBot="1"/>
    <row r="42" spans="4:9">
      <c r="D42" s="1" t="s">
        <v>0</v>
      </c>
      <c r="E42" s="1"/>
      <c r="F42" s="2"/>
      <c r="G42" s="2"/>
      <c r="H42" s="3" t="s">
        <v>1</v>
      </c>
      <c r="I42" s="4"/>
    </row>
    <row r="43" spans="4:9">
      <c r="D43" s="5" t="s">
        <v>2</v>
      </c>
      <c r="E43" s="5" t="s">
        <v>19</v>
      </c>
      <c r="F43" s="2"/>
      <c r="G43" s="2"/>
      <c r="H43" s="6"/>
      <c r="I43" s="6"/>
    </row>
    <row r="44" spans="4:9">
      <c r="D44" s="7" t="s">
        <v>4</v>
      </c>
      <c r="E44" s="8">
        <v>485200</v>
      </c>
      <c r="F44" s="2"/>
      <c r="G44" s="2"/>
      <c r="H44" s="9" t="s">
        <v>5</v>
      </c>
      <c r="I44" s="10">
        <f>IRR(_xlfn.VSTACK(E49,_xlfn.SEQUENCE(E51,1,-E50,0),_xlfn.SEQUENCE(E52,1,-E53,0)))*12</f>
        <v>0.11329266103522961</v>
      </c>
    </row>
    <row r="45" spans="4:9">
      <c r="D45" s="7" t="s">
        <v>6</v>
      </c>
      <c r="E45" s="8">
        <v>60</v>
      </c>
      <c r="F45" s="2"/>
      <c r="G45" s="2"/>
      <c r="H45" s="2"/>
    </row>
    <row r="46" spans="4:9">
      <c r="D46" s="7" t="s">
        <v>7</v>
      </c>
      <c r="E46" s="11">
        <v>0.1125</v>
      </c>
      <c r="F46" s="2"/>
      <c r="G46" s="2"/>
      <c r="H46" s="2"/>
    </row>
    <row r="47" spans="4:9">
      <c r="D47" s="7" t="s">
        <v>8</v>
      </c>
      <c r="E47" s="18">
        <v>1213</v>
      </c>
      <c r="F47" s="2"/>
      <c r="G47" s="2"/>
      <c r="H47" s="2"/>
    </row>
    <row r="48" spans="4:9">
      <c r="D48" s="8" t="s">
        <v>9</v>
      </c>
      <c r="E48" s="19">
        <v>250</v>
      </c>
      <c r="F48" s="2"/>
      <c r="G48" s="2"/>
      <c r="H48" s="2"/>
    </row>
    <row r="49" spans="4:9">
      <c r="D49" s="8" t="s">
        <v>10</v>
      </c>
      <c r="E49" s="8">
        <f>E44-E47-E48</f>
        <v>483737</v>
      </c>
      <c r="F49" s="2"/>
      <c r="G49" s="2"/>
      <c r="H49" s="2"/>
    </row>
    <row r="50" spans="4:9" ht="30">
      <c r="D50" s="16" t="s">
        <v>20</v>
      </c>
      <c r="E50" s="20">
        <f>E44*E46/12</f>
        <v>4548.75</v>
      </c>
      <c r="F50" s="2"/>
      <c r="G50" s="2"/>
      <c r="H50" s="2"/>
    </row>
    <row r="51" spans="4:9">
      <c r="D51" s="8" t="s">
        <v>15</v>
      </c>
      <c r="E51" s="8">
        <v>59</v>
      </c>
      <c r="F51" s="2"/>
      <c r="G51" s="2"/>
      <c r="H51" s="2"/>
      <c r="I51" s="2"/>
    </row>
    <row r="52" spans="4:9">
      <c r="D52" s="8" t="s">
        <v>16</v>
      </c>
      <c r="E52" s="8">
        <f>E45-E51</f>
        <v>1</v>
      </c>
      <c r="F52" s="2"/>
      <c r="G52" s="2"/>
      <c r="H52" s="2"/>
      <c r="I52" s="2"/>
    </row>
    <row r="53" spans="4:9" ht="30">
      <c r="D53" s="14" t="s">
        <v>17</v>
      </c>
      <c r="E53" s="15">
        <f>PMT(E46/12, E52, -(E44*POWER(1+E46/12,E51) - E50*((POWER(1+E46/12,E51)-1)/(E46/12))))</f>
        <v>489748.74999999983</v>
      </c>
      <c r="F53" s="2"/>
      <c r="G53" s="2"/>
      <c r="H53" s="2"/>
      <c r="I53" s="2"/>
    </row>
    <row r="55" spans="4:9" ht="15.75" thickBot="1"/>
    <row r="56" spans="4:9" ht="15.75" thickBot="1">
      <c r="D56" s="21" t="s">
        <v>21</v>
      </c>
      <c r="E56" s="22"/>
      <c r="F56" s="22"/>
      <c r="G56" s="22"/>
      <c r="H56" s="22"/>
      <c r="I56" s="23"/>
    </row>
    <row r="57" spans="4:9">
      <c r="D57" s="24" t="s">
        <v>22</v>
      </c>
      <c r="E57" s="25"/>
      <c r="F57" s="25"/>
      <c r="G57" s="25"/>
      <c r="H57" s="25"/>
      <c r="I57" s="26"/>
    </row>
    <row r="58" spans="4:9">
      <c r="D58" s="27"/>
      <c r="E58" s="28"/>
      <c r="F58" s="28"/>
      <c r="G58" s="28"/>
      <c r="H58" s="28"/>
      <c r="I58" s="29"/>
    </row>
    <row r="59" spans="4:9">
      <c r="D59" s="27"/>
      <c r="E59" s="28"/>
      <c r="F59" s="28"/>
      <c r="G59" s="28"/>
      <c r="H59" s="28"/>
      <c r="I59" s="29"/>
    </row>
    <row r="60" spans="4:9">
      <c r="D60" s="27"/>
      <c r="E60" s="28"/>
      <c r="F60" s="28"/>
      <c r="G60" s="28"/>
      <c r="H60" s="28"/>
      <c r="I60" s="29"/>
    </row>
    <row r="61" spans="4:9">
      <c r="D61" s="27"/>
      <c r="E61" s="28"/>
      <c r="F61" s="28"/>
      <c r="G61" s="28"/>
      <c r="H61" s="28"/>
      <c r="I61" s="29"/>
    </row>
    <row r="62" spans="4:9">
      <c r="D62" s="27"/>
      <c r="E62" s="28"/>
      <c r="F62" s="28"/>
      <c r="G62" s="28"/>
      <c r="H62" s="28"/>
      <c r="I62" s="29"/>
    </row>
    <row r="63" spans="4:9">
      <c r="D63" s="27"/>
      <c r="E63" s="28"/>
      <c r="F63" s="28"/>
      <c r="G63" s="28"/>
      <c r="H63" s="28"/>
      <c r="I63" s="29"/>
    </row>
    <row r="64" spans="4:9">
      <c r="D64" s="27"/>
      <c r="E64" s="28"/>
      <c r="F64" s="28"/>
      <c r="G64" s="28"/>
      <c r="H64" s="28"/>
      <c r="I64" s="29"/>
    </row>
    <row r="65" spans="4:9" ht="41.25" customHeight="1">
      <c r="D65" s="27"/>
      <c r="E65" s="28"/>
      <c r="F65" s="28"/>
      <c r="G65" s="28"/>
      <c r="H65" s="28"/>
      <c r="I65" s="29"/>
    </row>
    <row r="66" spans="4:9" ht="69.75" customHeight="1" thickBot="1">
      <c r="D66" s="30"/>
      <c r="E66" s="31"/>
      <c r="F66" s="31"/>
      <c r="G66" s="31"/>
      <c r="H66" s="31"/>
      <c r="I66" s="32"/>
    </row>
  </sheetData>
  <protectedRanges>
    <protectedRange sqref="E5:E8" name="Range1"/>
    <protectedRange sqref="E16:E19 E30:E33" name="Range1_1"/>
    <protectedRange sqref="E44:E47" name="Range1_2"/>
  </protectedRanges>
  <mergeCells count="9">
    <mergeCell ref="D42:E42"/>
    <mergeCell ref="H42:I42"/>
    <mergeCell ref="D57:I66"/>
    <mergeCell ref="D3:E3"/>
    <mergeCell ref="H3:I3"/>
    <mergeCell ref="D14:E14"/>
    <mergeCell ref="H14:I14"/>
    <mergeCell ref="D28:E28"/>
    <mergeCell ref="H28:I28"/>
  </mergeCells>
  <dataValidations count="3">
    <dataValidation type="decimal" operator="greaterThanOrEqual" allowBlank="1" showInputMessage="1" showErrorMessage="1" errorTitle="Loan Amount" error="Loan amount cannot be less than one" promptTitle="Loan Amount" prompt="Please enter Loan Amount here" sqref="E5 E16 E30 E44" xr:uid="{3816BED7-02E7-4AF0-8F95-0DA016591157}">
      <formula1>1</formula1>
    </dataValidation>
    <dataValidation type="decimal" operator="greaterThanOrEqual" allowBlank="1" showInputMessage="1" showErrorMessage="1" errorTitle="Loan Tenor" error="Tenor cannot be less than Zero" promptTitle="Loan Tenor" prompt="Please enter Tenor of your loan" sqref="E6 E17 E31 E45" xr:uid="{A520512D-DD3D-42A8-8BC3-08283AEF84CF}">
      <formula1>0</formula1>
    </dataValidation>
    <dataValidation type="decimal" operator="greaterThanOrEqual" allowBlank="1" showInputMessage="1" showErrorMessage="1" errorTitle="Rate of Interest" error="Please don't put % symbol" promptTitle="Rate of Interest" prompt="Please enter Rate of Interest of your loan" sqref="E7 E18 E32 E46" xr:uid="{0B8A605C-95A3-4E1B-AD7B-46A0925BB2B4}">
      <formula1>0</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 for GOLD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Chirag Ajay Goyal</dc:creator>
  <cp:lastModifiedBy>Chirag Ajay Goyal</cp:lastModifiedBy>
  <dcterms:created xsi:type="dcterms:W3CDTF">2026-05-18T10:53:05Z</dcterms:created>
  <dcterms:modified xsi:type="dcterms:W3CDTF">2026-05-18T10:56:33Z</dcterms:modified>
</cp:coreProperties>
</file>